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Generator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<sst xmlns="http://schemas.openxmlformats.org/spreadsheetml/2006/main" count="71" uniqueCount="43">
  <si>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Výkon</t>
  </si>
  <si>
    <t>Frekvence</t>
  </si>
  <si>
    <t>Napětí</t>
  </si>
  <si>
    <t>Proud</t>
  </si>
  <si>
    <t>A</t>
  </si>
  <si>
    <t>Induction motor generator</t>
  </si>
  <si>
    <t>Jednofázový motor</t>
  </si>
  <si>
    <t>Synchronní otáčky</t>
  </si>
  <si>
    <t>Provozní otáčky</t>
  </si>
  <si>
    <t>Účinnost motoru</t>
  </si>
  <si>
    <t>Gen RPM</t>
  </si>
  <si>
    <t>Zdánlivý výkon</t>
  </si>
  <si>
    <t>Jalový výkon</t>
  </si>
  <si>
    <t>Kondenzátor</t>
  </si>
  <si>
    <t>Proud kondenzátorem</t>
  </si>
  <si>
    <t>Otáčky generátoru</t>
  </si>
  <si>
    <t>Napětí ( Y )</t>
  </si>
  <si>
    <t>Proud ( Y )</t>
  </si>
  <si>
    <t>Asynchronní otáčky</t>
  </si>
  <si>
    <t>Třífázový motor</t>
  </si>
  <si>
    <t>Kondenzátor ( Y )</t>
  </si>
  <si>
    <t>Proud kondenzátorem ( Y )</t>
  </si>
  <si>
    <t>Zapojení do hvězdy</t>
  </si>
  <si>
    <t>Zapojení do trojúhelníku</t>
  </si>
  <si>
    <t>Zapojení C-2C</t>
  </si>
  <si>
    <t>Kondenzátor C</t>
  </si>
  <si>
    <t>Kondenzátor 2C</t>
  </si>
  <si>
    <t>Proud kondenzátorem C</t>
  </si>
  <si>
    <t>Proud kondenzátorem 2C</t>
  </si>
  <si>
    <t>V</t>
  </si>
  <si>
    <t>W</t>
  </si>
  <si>
    <t>Hz</t>
  </si>
  <si>
    <r>
      <t>m</t>
    </r>
    <r>
      <rPr>
        <sz val="10"/>
        <rFont val="Arial"/>
        <family val="2"/>
      </rPr>
      <t>F</t>
    </r>
  </si>
  <si>
    <t>rpm</t>
  </si>
  <si>
    <t>VA</t>
  </si>
  <si>
    <t>Var</t>
  </si>
  <si>
    <r>
      <t xml:space="preserve">Cos </t>
    </r>
    <r>
      <rPr>
        <sz val="10"/>
        <rFont val="Symbol"/>
        <family val="1"/>
      </rPr>
      <t>f</t>
    </r>
  </si>
  <si>
    <r>
      <t>Cos</t>
    </r>
    <r>
      <rPr>
        <sz val="10"/>
        <rFont val="Symbol"/>
        <family val="1"/>
      </rPr>
      <t xml:space="preserve"> </t>
    </r>
    <r>
      <rPr>
        <sz val="12"/>
        <rFont val="Symbol"/>
        <family val="1"/>
      </rPr>
      <t>f</t>
    </r>
  </si>
  <si>
    <r>
      <t xml:space="preserve">Napětí (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)</t>
    </r>
  </si>
  <si>
    <r>
      <t xml:space="preserve">Proud (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)</t>
    </r>
  </si>
  <si>
    <r>
      <t xml:space="preserve">Kondenzátor (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)</t>
    </r>
  </si>
  <si>
    <r>
      <t xml:space="preserve">Proud kondenzátorem (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)</t>
    </r>
  </si>
  <si>
    <t>Otáčky motoru který generátor pohání musejí být co nejméně závislé na zátěži a čase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</si>
</sst>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 \H\z"/>
    <numFmt numFmtId="165" formatCode="0.00\ \O\h\m"/>
    <numFmt numFmtId="166" formatCode="0.000\ \m\A"/>
    <numFmt numFmtId="167" formatCode="0.00\ \K\V/\m\m"/>
    <numFmt numFmtId="168" formatCode="0.000\ \m\H"/>
    <numFmt numFmtId="169" formatCode="0.000\ \A"/>
    <numFmt numFmtId="170" formatCode="0.000\ \p\F"/>
    <numFmt numFmtId="171" formatCode="0.00\ \°"/>
    <numFmt numFmtId="172" formatCode="#,###\ \n\F"/>
    <numFmt numFmtId="173" formatCode="#,###.0\ \O\h\m"/>
    <numFmt numFmtId="174" formatCode="#,###\ \V"/>
    <numFmt numFmtId="175" formatCode="#,##0.000\ \A"/>
    <numFmt numFmtId="176" formatCode="#,##0.00\ \W"/>
    <numFmt numFmtId="177" formatCode="#,###\ \p\F"/>
    <numFmt numFmtId="178" formatCode="#,###\ \W"/>
    <numFmt numFmtId="179" formatCode="#,###\ \u\F"/>
    <numFmt numFmtId="180" formatCode="##,##0\ \u\F"/>
    <numFmt numFmtId="181" formatCode="##,##0.0\ \μ\m"/>
    <numFmt numFmtId="182" formatCode="##,##0.0\ \m\m"/>
    <numFmt numFmtId="183" formatCode="#,###.000\ \Ω"/>
    <numFmt numFmtId="184" formatCode="\N\a\p\ě\t\í\ \@\ ##0.000\ \A"/>
    <numFmt numFmtId="185" formatCode="0.000"/>
    <numFmt numFmtId="186" formatCode="##,##0\ \μ\H"/>
    <numFmt numFmtId="187" formatCode="0\ \%"/>
    <numFmt numFmtId="188" formatCode="0.0%"/>
    <numFmt numFmtId="189" formatCode="\P\r\o\u\d\ \@\ #,###.00\ \V"/>
    <numFmt numFmtId="190" formatCode="\O\d\p\o\r\ \@\ ##0.00\ \V"/>
    <numFmt numFmtId="191" formatCode="\V\ý\k\o\n\ \@\ #,###.00\ \V"/>
    <numFmt numFmtId="192" formatCode="\V\ý\k\o\n\ \@\ #,###.000\ \A"/>
    <numFmt numFmtId="193" formatCode="\O\d\p\o\r\ \@\ ##0.000\A"/>
    <numFmt numFmtId="194" formatCode="0.0"/>
    <numFmt numFmtId="195" formatCode="0.0\ \W"/>
    <numFmt numFmtId="196" formatCode="##,##0.0\ \μ\F"/>
    <numFmt numFmtId="197" formatCode="\R\e\d\u\k\c\e\ \B\ \@\ #\ \K\H\z"/>
    <numFmt numFmtId="198" formatCode="#,###.000\ \O\h\m"/>
    <numFmt numFmtId="199" formatCode="0.0\ \A"/>
    <numFmt numFmtId="200" formatCode="0\ \V\A\r"/>
    <numFmt numFmtId="201" formatCode="/0\V\a\c"/>
    <numFmt numFmtId="202" formatCode="#,##0.0"/>
    <numFmt numFmtId="203" formatCode="#,##0.000"/>
    <numFmt numFmtId="204" formatCode="\m\i\n\.\ 0.0"/>
    <numFmt numFmtId="205" formatCode="\~\ 0.0"/>
    <numFmt numFmtId="206" formatCode="\m\i\n\.\ 0"/>
    <numFmt numFmtId="207" formatCode="0.00000"/>
    <numFmt numFmtId="208" formatCode="0.0000"/>
    <numFmt numFmtId="209" formatCode="#,##0.0000"/>
    <numFmt numFmtId="210" formatCode="#,##0.00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sz val="12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>
      <alignment vertical="center"/>
    </xf>
    <xf numFmtId="9" fontId="0" fillId="34" borderId="12" xfId="48" applyFont="1" applyFill="1" applyBorder="1" applyAlignment="1">
      <alignment vertical="center"/>
    </xf>
    <xf numFmtId="200" fontId="0" fillId="0" borderId="0" xfId="0" applyNumberFormat="1" applyFont="1" applyAlignment="1">
      <alignment/>
    </xf>
    <xf numFmtId="0" fontId="0" fillId="33" borderId="13" xfId="0" applyFont="1" applyFill="1" applyBorder="1" applyAlignment="1">
      <alignment vertical="center"/>
    </xf>
    <xf numFmtId="199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9" fontId="0" fillId="34" borderId="12" xfId="48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vertical="center"/>
      <protection/>
    </xf>
    <xf numFmtId="201" fontId="3" fillId="0" borderId="0" xfId="0" applyNumberFormat="1" applyFont="1" applyAlignment="1">
      <alignment horizontal="left"/>
    </xf>
    <xf numFmtId="203" fontId="0" fillId="0" borderId="0" xfId="0" applyNumberFormat="1" applyFont="1" applyAlignment="1">
      <alignment vertical="center"/>
    </xf>
    <xf numFmtId="203" fontId="0" fillId="0" borderId="15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vertical="center"/>
      <protection locked="0"/>
    </xf>
    <xf numFmtId="202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/>
    </xf>
    <xf numFmtId="202" fontId="0" fillId="34" borderId="12" xfId="0" applyNumberFormat="1" applyFont="1" applyFill="1" applyBorder="1" applyAlignment="1">
      <alignment vertical="center"/>
    </xf>
    <xf numFmtId="3" fontId="0" fillId="34" borderId="12" xfId="0" applyNumberFormat="1" applyFont="1" applyFill="1" applyBorder="1" applyAlignment="1">
      <alignment vertical="center"/>
    </xf>
    <xf numFmtId="202" fontId="0" fillId="34" borderId="17" xfId="0" applyNumberFormat="1" applyFont="1" applyFill="1" applyBorder="1" applyAlignment="1">
      <alignment vertical="center"/>
    </xf>
    <xf numFmtId="202" fontId="0" fillId="34" borderId="12" xfId="0" applyNumberFormat="1" applyFont="1" applyFill="1" applyBorder="1" applyAlignment="1" applyProtection="1">
      <alignment vertical="center"/>
      <protection/>
    </xf>
    <xf numFmtId="3" fontId="0" fillId="34" borderId="12" xfId="0" applyNumberFormat="1" applyFont="1" applyFill="1" applyBorder="1" applyAlignment="1" applyProtection="1">
      <alignment vertical="center"/>
      <protection/>
    </xf>
    <xf numFmtId="202" fontId="0" fillId="34" borderId="17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2</xdr:row>
      <xdr:rowOff>0</xdr:rowOff>
    </xdr:from>
    <xdr:to>
      <xdr:col>8</xdr:col>
      <xdr:colOff>9525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381000"/>
          <a:ext cx="327660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447675</xdr:colOff>
      <xdr:row>16</xdr:row>
      <xdr:rowOff>161925</xdr:rowOff>
    </xdr:from>
    <xdr:to>
      <xdr:col>7</xdr:col>
      <xdr:colOff>381000</xdr:colOff>
      <xdr:row>30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3209925"/>
          <a:ext cx="2952750" cy="2628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104775</xdr:colOff>
      <xdr:row>33</xdr:row>
      <xdr:rowOff>0</xdr:rowOff>
    </xdr:from>
    <xdr:to>
      <xdr:col>8</xdr:col>
      <xdr:colOff>238125</xdr:colOff>
      <xdr:row>47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6286500"/>
          <a:ext cx="3181350" cy="2686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295275</xdr:colOff>
      <xdr:row>17</xdr:row>
      <xdr:rowOff>47625</xdr:rowOff>
    </xdr:from>
    <xdr:to>
      <xdr:col>11</xdr:col>
      <xdr:colOff>552450</xdr:colOff>
      <xdr:row>30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76950" y="3286125"/>
          <a:ext cx="2695575" cy="2571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PageLayoutView="0" workbookViewId="0" topLeftCell="A1">
      <selection activeCell="K3" sqref="K3"/>
    </sheetView>
  </sheetViews>
  <sheetFormatPr defaultColWidth="9.140625" defaultRowHeight="15" customHeight="1"/>
  <cols>
    <col min="1" max="1" width="25.7109375" style="1" customWidth="1"/>
    <col min="2" max="2" width="15.7109375" style="17" customWidth="1"/>
    <col min="3" max="3" width="8.7109375" style="2" customWidth="1"/>
    <col min="4" max="16384" width="9.140625" style="2" customWidth="1"/>
  </cols>
  <sheetData>
    <row r="1" ht="15" customHeight="1">
      <c r="A1" s="3" t="s">
        <v>5</v>
      </c>
    </row>
    <row r="2" ht="15" customHeight="1">
      <c r="A2" s="1" t="s">
        <v>42</v>
      </c>
    </row>
    <row r="3" ht="15" customHeight="1" thickBot="1">
      <c r="A3" s="3" t="s">
        <v>6</v>
      </c>
    </row>
    <row r="4" spans="1:3" ht="15" customHeight="1" thickTop="1">
      <c r="A4" s="4" t="s">
        <v>36</v>
      </c>
      <c r="B4" s="19"/>
      <c r="C4" s="5"/>
    </row>
    <row r="5" spans="1:3" ht="15" customHeight="1">
      <c r="A5" s="6" t="s">
        <v>0</v>
      </c>
      <c r="B5" s="21"/>
      <c r="C5" s="5" t="s">
        <v>30</v>
      </c>
    </row>
    <row r="6" spans="1:3" ht="15" customHeight="1">
      <c r="A6" s="6" t="s">
        <v>2</v>
      </c>
      <c r="B6" s="21"/>
      <c r="C6" s="5" t="s">
        <v>29</v>
      </c>
    </row>
    <row r="7" spans="1:3" ht="15" customHeight="1">
      <c r="A7" s="6" t="s">
        <v>3</v>
      </c>
      <c r="B7" s="20"/>
      <c r="C7" s="5" t="s">
        <v>4</v>
      </c>
    </row>
    <row r="8" spans="1:3" ht="15" customHeight="1">
      <c r="A8" s="6" t="s">
        <v>1</v>
      </c>
      <c r="B8" s="22"/>
      <c r="C8" s="5" t="s">
        <v>31</v>
      </c>
    </row>
    <row r="9" spans="1:3" ht="15" customHeight="1">
      <c r="A9" s="6" t="s">
        <v>7</v>
      </c>
      <c r="B9" s="21"/>
      <c r="C9" s="5" t="s">
        <v>33</v>
      </c>
    </row>
    <row r="10" spans="1:3" ht="15" customHeight="1">
      <c r="A10" s="6" t="s">
        <v>8</v>
      </c>
      <c r="B10" s="21"/>
      <c r="C10" s="5" t="s">
        <v>33</v>
      </c>
    </row>
    <row r="11" spans="1:2" ht="15" customHeight="1">
      <c r="A11" s="7" t="s">
        <v>9</v>
      </c>
      <c r="B11" s="8" t="e">
        <f>B5/(B6*B7*B4)</f>
        <v>#DIV/0!</v>
      </c>
    </row>
    <row r="12" spans="1:3" ht="15" customHeight="1">
      <c r="A12" s="7" t="s">
        <v>11</v>
      </c>
      <c r="B12" s="24">
        <f>B6*B7</f>
        <v>0</v>
      </c>
      <c r="C12" s="2" t="s">
        <v>34</v>
      </c>
    </row>
    <row r="13" spans="1:3" ht="15" customHeight="1">
      <c r="A13" s="7" t="s">
        <v>12</v>
      </c>
      <c r="B13" s="24" t="e">
        <f>SQRT(B12*B12-B5*B5/B11/B11)</f>
        <v>#DIV/0!</v>
      </c>
      <c r="C13" s="9" t="s">
        <v>35</v>
      </c>
    </row>
    <row r="14" spans="1:3" ht="15" customHeight="1">
      <c r="A14" s="7" t="s">
        <v>15</v>
      </c>
      <c r="B14" s="24">
        <f>B9*2-B10</f>
        <v>0</v>
      </c>
      <c r="C14" s="9" t="s">
        <v>33</v>
      </c>
    </row>
    <row r="15" spans="1:3" ht="15" customHeight="1">
      <c r="A15" s="7" t="s">
        <v>13</v>
      </c>
      <c r="B15" s="23" t="e">
        <f>B13/2/PI()/B8/B6/B6*1000000</f>
        <v>#DIV/0!</v>
      </c>
      <c r="C15" s="16" t="s">
        <v>32</v>
      </c>
    </row>
    <row r="16" spans="1:3" ht="15" customHeight="1" thickBot="1">
      <c r="A16" s="10" t="s">
        <v>14</v>
      </c>
      <c r="B16" s="25" t="e">
        <f>B13/B6</f>
        <v>#DIV/0!</v>
      </c>
      <c r="C16" s="11" t="s">
        <v>4</v>
      </c>
    </row>
    <row r="17" ht="15" customHeight="1" thickTop="1"/>
    <row r="19" ht="15" customHeight="1" thickBot="1">
      <c r="A19" s="3" t="s">
        <v>19</v>
      </c>
    </row>
    <row r="20" spans="1:9" ht="15" customHeight="1" thickTop="1">
      <c r="A20" s="4" t="s">
        <v>37</v>
      </c>
      <c r="B20" s="19">
        <v>0.87</v>
      </c>
      <c r="C20" s="12"/>
      <c r="D20" s="12"/>
      <c r="E20" s="12"/>
      <c r="F20" s="12"/>
      <c r="G20" s="12"/>
      <c r="H20" s="12"/>
      <c r="I20" s="12"/>
    </row>
    <row r="21" spans="1:9" ht="15" customHeight="1">
      <c r="A21" s="6" t="s">
        <v>0</v>
      </c>
      <c r="B21" s="21">
        <v>4000</v>
      </c>
      <c r="C21" s="12" t="s">
        <v>30</v>
      </c>
      <c r="D21" s="12"/>
      <c r="E21" s="12"/>
      <c r="F21" s="12"/>
      <c r="G21" s="12"/>
      <c r="H21" s="12"/>
      <c r="I21" s="12"/>
    </row>
    <row r="22" spans="1:9" ht="15" customHeight="1">
      <c r="A22" s="6" t="s">
        <v>16</v>
      </c>
      <c r="B22" s="21">
        <v>380</v>
      </c>
      <c r="C22" s="12" t="s">
        <v>29</v>
      </c>
      <c r="D22" s="12"/>
      <c r="E22" s="12"/>
      <c r="F22" s="12"/>
      <c r="G22" s="12"/>
      <c r="H22" s="12"/>
      <c r="I22" s="12"/>
    </row>
    <row r="23" spans="1:9" ht="15" customHeight="1">
      <c r="A23" s="6" t="s">
        <v>38</v>
      </c>
      <c r="B23" s="21">
        <v>220</v>
      </c>
      <c r="C23" s="12" t="s">
        <v>29</v>
      </c>
      <c r="D23" s="12"/>
      <c r="E23" s="12"/>
      <c r="F23" s="12"/>
      <c r="G23" s="12"/>
      <c r="H23" s="12"/>
      <c r="I23" s="12"/>
    </row>
    <row r="24" spans="1:9" ht="15" customHeight="1">
      <c r="A24" s="6" t="s">
        <v>17</v>
      </c>
      <c r="B24" s="20">
        <v>10.5</v>
      </c>
      <c r="C24" s="12" t="s">
        <v>4</v>
      </c>
      <c r="D24" s="12"/>
      <c r="E24" s="12"/>
      <c r="F24" s="12"/>
      <c r="G24" s="12"/>
      <c r="H24" s="12"/>
      <c r="I24" s="12"/>
    </row>
    <row r="25" spans="1:9" ht="15" customHeight="1">
      <c r="A25" s="6" t="s">
        <v>39</v>
      </c>
      <c r="B25" s="20">
        <v>18.1</v>
      </c>
      <c r="C25" s="12" t="s">
        <v>4</v>
      </c>
      <c r="D25" s="12"/>
      <c r="E25" s="12"/>
      <c r="F25" s="12"/>
      <c r="G25" s="12"/>
      <c r="H25" s="12"/>
      <c r="I25" s="12"/>
    </row>
    <row r="26" spans="1:9" ht="15" customHeight="1">
      <c r="A26" s="6" t="s">
        <v>1</v>
      </c>
      <c r="B26" s="22">
        <v>50</v>
      </c>
      <c r="C26" s="12" t="s">
        <v>31</v>
      </c>
      <c r="D26" s="12"/>
      <c r="E26" s="12"/>
      <c r="F26" s="12"/>
      <c r="G26" s="12"/>
      <c r="H26" s="12"/>
      <c r="I26" s="12"/>
    </row>
    <row r="27" spans="1:9" ht="15" customHeight="1">
      <c r="A27" s="6" t="s">
        <v>7</v>
      </c>
      <c r="B27" s="21">
        <v>3000</v>
      </c>
      <c r="C27" s="12" t="s">
        <v>33</v>
      </c>
      <c r="D27" s="12"/>
      <c r="E27" s="12"/>
      <c r="F27" s="12"/>
      <c r="G27" s="12"/>
      <c r="H27" s="12"/>
      <c r="I27" s="12"/>
    </row>
    <row r="28" spans="1:9" ht="15" customHeight="1">
      <c r="A28" s="6" t="s">
        <v>18</v>
      </c>
      <c r="B28" s="21">
        <v>2870</v>
      </c>
      <c r="C28" s="12" t="s">
        <v>33</v>
      </c>
      <c r="D28" s="12"/>
      <c r="E28" s="12"/>
      <c r="F28" s="12"/>
      <c r="G28" s="12"/>
      <c r="H28" s="12"/>
      <c r="I28" s="12"/>
    </row>
    <row r="29" spans="1:9" ht="15" customHeight="1">
      <c r="A29" s="6" t="s">
        <v>9</v>
      </c>
      <c r="B29" s="13">
        <f>B21/B22/B24/B20/SQRT(3)</f>
        <v>0.6652842095925168</v>
      </c>
      <c r="C29" s="12"/>
      <c r="D29" s="12"/>
      <c r="E29" s="12"/>
      <c r="F29" s="12"/>
      <c r="G29" s="12"/>
      <c r="H29" s="12"/>
      <c r="I29" s="12"/>
    </row>
    <row r="30" spans="1:3" ht="15" customHeight="1">
      <c r="A30" s="6" t="s">
        <v>11</v>
      </c>
      <c r="B30" s="27">
        <f>B21/B20/B29</f>
        <v>6910.882722199819</v>
      </c>
      <c r="C30" s="12" t="s">
        <v>34</v>
      </c>
    </row>
    <row r="31" spans="1:3" ht="15" customHeight="1">
      <c r="A31" s="7" t="s">
        <v>12</v>
      </c>
      <c r="B31" s="27">
        <f>SQRT(B30*B30-B21*B21/B29/B29)</f>
        <v>3407.4226227458184</v>
      </c>
      <c r="C31" s="12" t="s">
        <v>35</v>
      </c>
    </row>
    <row r="32" spans="1:3" ht="15" customHeight="1">
      <c r="A32" s="7" t="s">
        <v>10</v>
      </c>
      <c r="B32" s="27">
        <f>B27+B27-B28</f>
        <v>3130</v>
      </c>
      <c r="C32" s="12" t="s">
        <v>33</v>
      </c>
    </row>
    <row r="33" spans="1:3" ht="15" customHeight="1">
      <c r="A33" s="14" t="s">
        <v>22</v>
      </c>
      <c r="B33" s="18"/>
      <c r="C33" s="12"/>
    </row>
    <row r="34" spans="1:3" ht="15" customHeight="1">
      <c r="A34" s="7" t="s">
        <v>20</v>
      </c>
      <c r="B34" s="26">
        <f>B31/2/PI()/B23/B23/B26*1000000/3</f>
        <v>74.6980927841801</v>
      </c>
      <c r="C34" s="16" t="s">
        <v>32</v>
      </c>
    </row>
    <row r="35" spans="1:3" ht="15" customHeight="1">
      <c r="A35" s="7" t="s">
        <v>21</v>
      </c>
      <c r="B35" s="26">
        <f>B31/B23/3</f>
        <v>5.162761549614877</v>
      </c>
      <c r="C35" s="12" t="s">
        <v>4</v>
      </c>
    </row>
    <row r="36" spans="1:3" ht="15" customHeight="1">
      <c r="A36" s="14" t="s">
        <v>23</v>
      </c>
      <c r="B36" s="18"/>
      <c r="C36" s="12"/>
    </row>
    <row r="37" spans="1:3" ht="15" customHeight="1">
      <c r="A37" s="7" t="s">
        <v>40</v>
      </c>
      <c r="B37" s="26">
        <f>B31/2/PI()/B22/B22/B26*1000000/3</f>
        <v>25.037310877799978</v>
      </c>
      <c r="C37" s="16" t="s">
        <v>32</v>
      </c>
    </row>
    <row r="38" spans="1:3" ht="15" customHeight="1">
      <c r="A38" s="7" t="s">
        <v>41</v>
      </c>
      <c r="B38" s="26">
        <f>B31/B22/3</f>
        <v>2.9889672129349285</v>
      </c>
      <c r="C38" s="12" t="s">
        <v>4</v>
      </c>
    </row>
    <row r="39" spans="1:3" ht="15" customHeight="1">
      <c r="A39" s="15" t="s">
        <v>24</v>
      </c>
      <c r="B39" s="18"/>
      <c r="C39" s="12"/>
    </row>
    <row r="40" spans="1:3" ht="15" customHeight="1">
      <c r="A40" s="6" t="s">
        <v>25</v>
      </c>
      <c r="B40" s="26">
        <f>B31/2/PI()/B22/B22/B26*1000000/3</f>
        <v>25.037310877799978</v>
      </c>
      <c r="C40" s="16" t="s">
        <v>32</v>
      </c>
    </row>
    <row r="41" spans="1:3" ht="15" customHeight="1">
      <c r="A41" s="6" t="s">
        <v>26</v>
      </c>
      <c r="B41" s="26">
        <f>B40*2</f>
        <v>50.074621755599956</v>
      </c>
      <c r="C41" s="16" t="s">
        <v>32</v>
      </c>
    </row>
    <row r="42" spans="1:3" ht="15" customHeight="1">
      <c r="A42" s="7" t="s">
        <v>27</v>
      </c>
      <c r="B42" s="26">
        <f>B31/B23/3</f>
        <v>5.162761549614877</v>
      </c>
      <c r="C42" s="16" t="s">
        <v>4</v>
      </c>
    </row>
    <row r="43" spans="1:10" ht="15" customHeight="1" thickBot="1">
      <c r="A43" s="10" t="s">
        <v>28</v>
      </c>
      <c r="B43" s="28">
        <f>B31/B23/3*2</f>
        <v>10.325523099229754</v>
      </c>
      <c r="C43" s="16" t="s">
        <v>4</v>
      </c>
      <c r="D43" s="12"/>
      <c r="E43" s="12"/>
      <c r="F43" s="12"/>
      <c r="G43" s="12"/>
      <c r="J43" s="12"/>
    </row>
    <row r="44" ht="15" customHeight="1" thickTop="1"/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Filda</cp:lastModifiedBy>
  <dcterms:created xsi:type="dcterms:W3CDTF">2006-08-28T19:32:16Z</dcterms:created>
  <dcterms:modified xsi:type="dcterms:W3CDTF">2015-03-09T22:38:03Z</dcterms:modified>
  <cp:category/>
  <cp:version/>
  <cp:contentType/>
  <cp:contentStatus/>
</cp:coreProperties>
</file>